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ТРАФАРЕТ" sheetId="1" r:id="rId1"/>
  </sheets>
  <definedNames>
    <definedName name="ID_20818738" localSheetId="0">'ТРАФАРЕТ'!#REF!</definedName>
    <definedName name="ID_20818739" localSheetId="0">'ТРАФАРЕТ'!$B$23</definedName>
    <definedName name="ID_20818740" localSheetId="0">'ТРАФАРЕТ'!$C$23</definedName>
    <definedName name="ID_20818741" localSheetId="0">'ТРАФАРЕТ'!$D$23</definedName>
    <definedName name="ID_20818742" localSheetId="0">'ТРАФАРЕТ'!$E$23</definedName>
    <definedName name="ID_20818743" localSheetId="0">'ТРАФАРЕТ'!$G$23</definedName>
    <definedName name="ID_20818744" localSheetId="0">'ТРАФАРЕТ'!$H$23</definedName>
    <definedName name="ID_20818745" localSheetId="0">'ТРАФАРЕТ'!$I$23</definedName>
    <definedName name="ID_20818746" localSheetId="0">'ТРАФАРЕТ'!$J$23</definedName>
    <definedName name="ID_20818747" localSheetId="0">'ТРАФАРЕТ'!#REF!</definedName>
    <definedName name="ID_20818748" localSheetId="0">'ТРАФАРЕТ'!$R$23</definedName>
    <definedName name="ID_20818836" localSheetId="0">'ТРАФАРЕТ'!#REF!</definedName>
    <definedName name="ID_20818862" localSheetId="0">'ТРАФАРЕТ'!$C$34</definedName>
    <definedName name="ID_20818863" localSheetId="0">'ТРАФАРЕТ'!$B$37</definedName>
    <definedName name="ID_421102" localSheetId="0">'ТРАФАРЕТ'!$D$13</definedName>
    <definedName name="ID_421103" localSheetId="0">'ТРАФАРЕТ'!$B$14</definedName>
    <definedName name="ID_421372" localSheetId="0">'ТРАФАРЕТ'!$C$29</definedName>
    <definedName name="ID_421451" localSheetId="0">'ТРАФАРЕТ'!$I$29</definedName>
  </definedNames>
  <calcPr fullCalcOnLoad="1"/>
</workbook>
</file>

<file path=xl/comments1.xml><?xml version="1.0" encoding="utf-8"?>
<comments xmlns="http://schemas.openxmlformats.org/spreadsheetml/2006/main">
  <authors>
    <author>yasegio</author>
  </authors>
  <commentList>
    <comment ref="B23" authorId="0">
      <text>
        <r>
          <rPr>
            <sz val="8"/>
            <rFont val="Tahoma"/>
            <family val="0"/>
          </rPr>
          <t>SH_B15</t>
        </r>
      </text>
    </comment>
    <comment ref="C23" authorId="0">
      <text>
        <r>
          <rPr>
            <sz val="8"/>
            <rFont val="Tahoma"/>
            <family val="0"/>
          </rPr>
          <t>SH_C15</t>
        </r>
      </text>
    </comment>
    <comment ref="E23" authorId="0">
      <text>
        <r>
          <rPr>
            <sz val="8"/>
            <rFont val="Tahoma"/>
            <family val="0"/>
          </rPr>
          <t>SH_E15</t>
        </r>
      </text>
    </comment>
    <comment ref="G23" authorId="0">
      <text>
        <r>
          <rPr>
            <sz val="8"/>
            <rFont val="Tahoma"/>
            <family val="0"/>
          </rPr>
          <t>SH_F15</t>
        </r>
      </text>
    </comment>
    <comment ref="H23" authorId="0">
      <text>
        <r>
          <rPr>
            <sz val="8"/>
            <rFont val="Tahoma"/>
            <family val="0"/>
          </rPr>
          <t>SH_G15</t>
        </r>
      </text>
    </comment>
    <comment ref="I23" authorId="0">
      <text>
        <r>
          <rPr>
            <sz val="8"/>
            <rFont val="Tahoma"/>
            <family val="0"/>
          </rPr>
          <t>SH_H15</t>
        </r>
      </text>
    </comment>
    <comment ref="J23" authorId="0">
      <text>
        <r>
          <rPr>
            <sz val="8"/>
            <rFont val="Tahoma"/>
            <family val="0"/>
          </rPr>
          <t>SH_I15</t>
        </r>
      </text>
    </comment>
    <comment ref="R23" authorId="0">
      <text>
        <r>
          <rPr>
            <sz val="8"/>
            <rFont val="Tahoma"/>
            <family val="0"/>
          </rPr>
          <t>SH_K15</t>
        </r>
      </text>
    </comment>
    <comment ref="I29" authorId="0">
      <text>
        <r>
          <rPr>
            <sz val="8"/>
            <rFont val="Tahoma"/>
            <family val="0"/>
          </rPr>
          <t>glbuhg</t>
        </r>
      </text>
    </comment>
    <comment ref="B14" authorId="0">
      <text>
        <r>
          <rPr>
            <sz val="8"/>
            <rFont val="Tahoma"/>
            <family val="0"/>
          </rPr>
          <t>org</t>
        </r>
      </text>
    </comment>
    <comment ref="D13" authorId="0">
      <text>
        <r>
          <rPr>
            <sz val="8"/>
            <rFont val="Tahoma"/>
            <family val="0"/>
          </rPr>
          <t>rDate</t>
        </r>
      </text>
    </comment>
    <comment ref="C29" authorId="0">
      <text>
        <r>
          <rPr>
            <sz val="8"/>
            <rFont val="Tahoma"/>
            <family val="2"/>
          </rPr>
          <t>ruk</t>
        </r>
      </text>
    </comment>
    <comment ref="C34" authorId="0">
      <text>
        <r>
          <rPr>
            <sz val="8"/>
            <rFont val="Tahoma"/>
            <family val="2"/>
          </rPr>
          <t>SH_C24</t>
        </r>
      </text>
    </comment>
    <comment ref="B37" authorId="0">
      <text>
        <r>
          <rPr>
            <sz val="8"/>
            <rFont val="Tahoma"/>
            <family val="2"/>
          </rPr>
          <t>SH_B27</t>
        </r>
      </text>
    </comment>
  </commentList>
</comments>
</file>

<file path=xl/sharedStrings.xml><?xml version="1.0" encoding="utf-8"?>
<sst xmlns="http://schemas.openxmlformats.org/spreadsheetml/2006/main" count="46" uniqueCount="46">
  <si>
    <t xml:space="preserve">Периодичность: месячная </t>
  </si>
  <si>
    <t>Единица измерения: руб., коп., чел.</t>
  </si>
  <si>
    <t>Утверждено бюджетных ассигнований на отчетный период</t>
  </si>
  <si>
    <t>Получено финансирование с начала года</t>
  </si>
  <si>
    <t>Кассовые расходы с начала года</t>
  </si>
  <si>
    <t>в том числе</t>
  </si>
  <si>
    <t>Остаток на конец отчетного периода</t>
  </si>
  <si>
    <t xml:space="preserve">                                 (подпись)             (расшифровка подписи)</t>
  </si>
  <si>
    <t xml:space="preserve">                               (подпись)              (расшифровка подписи)</t>
  </si>
  <si>
    <t xml:space="preserve">                                         (подпись)                               (расшифровка подписи)</t>
  </si>
  <si>
    <t xml:space="preserve">Главный бухгалтер  __________________   </t>
  </si>
  <si>
    <t>Наименование</t>
  </si>
  <si>
    <t>Наименование муниципального образования</t>
  </si>
  <si>
    <t xml:space="preserve"> на:</t>
  </si>
  <si>
    <t>Заработная плата</t>
  </si>
  <si>
    <t>Прочие выплаты</t>
  </si>
  <si>
    <t>Начисления на оплату труда</t>
  </si>
  <si>
    <t>Прочие расходы</t>
  </si>
  <si>
    <t>гр.1</t>
  </si>
  <si>
    <t>гр.2</t>
  </si>
  <si>
    <t>гр.3</t>
  </si>
  <si>
    <t>гр.4</t>
  </si>
  <si>
    <t>гр.6</t>
  </si>
  <si>
    <t>гр.7</t>
  </si>
  <si>
    <t>гр.8</t>
  </si>
  <si>
    <t>гр.9</t>
  </si>
  <si>
    <t>гр.5=гр.6+гр.7+гр.8+гр.9</t>
  </si>
  <si>
    <t>Неклиновский район</t>
  </si>
  <si>
    <t>Учреждение</t>
  </si>
  <si>
    <t>итого:</t>
  </si>
  <si>
    <t>гр.10=гр.2+гр.4-гр.5</t>
  </si>
  <si>
    <t>Телефон:  2 - 00 -56</t>
  </si>
  <si>
    <t>остатки на 01.01.2014г.</t>
  </si>
  <si>
    <r>
      <t>Субсидии бюджетным учреждениям на финансовое обеспечение выполнения муниципального задания МОУ Неклиновского района</t>
    </r>
    <r>
      <rPr>
        <b/>
        <sz val="12"/>
        <rFont val="Times New Roman"/>
        <family val="1"/>
      </rPr>
      <t xml:space="preserve"> (фонд 92)</t>
    </r>
  </si>
  <si>
    <r>
      <t>Субсидии бюджетным учреждениям на финансовое обеспечение выполнения муниципального задания МОУ Неклиновского района</t>
    </r>
    <r>
      <rPr>
        <b/>
        <sz val="12"/>
        <rFont val="Times New Roman"/>
        <family val="1"/>
      </rPr>
      <t xml:space="preserve"> (фонд 00)</t>
    </r>
  </si>
  <si>
    <t>Исполнитель    _______________       А.В.Семенова</t>
  </si>
  <si>
    <t>МБОУ Беглицкая СОШ</t>
  </si>
  <si>
    <t>РАСШИФРОВКА К ОТЧЕТУ О СОСТОЯНИИ ОТДЕЛЬНОГО ЛИЦЕВОГО СЧЕТА БЮДЖЕТНОГО УЧРЕЖДЕНИЯ №20586X99410</t>
  </si>
  <si>
    <t>130 (НДС, прибыль)</t>
  </si>
  <si>
    <t>Руководитель   _______________         А.В.Камышов</t>
  </si>
  <si>
    <t xml:space="preserve">Внебюджетный фонд 90 ( 120, 130) </t>
  </si>
  <si>
    <t xml:space="preserve">Внебюджетный фонд 90  (140) </t>
  </si>
  <si>
    <t>НДС</t>
  </si>
  <si>
    <t>6000</t>
  </si>
  <si>
    <t>350</t>
  </si>
  <si>
    <t>01.09.2014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</si>
</sst>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  <numFmt numFmtId="166" formatCode="#,##0.000"/>
    <numFmt numFmtId="167" formatCode="#,##0.0000"/>
  </numFmts>
  <fonts count="39">
    <font>
      <sz val="10"/>
      <name val="Arial Cyr"/>
      <family val="0"/>
    </font>
    <font>
      <sz val="8"/>
      <name val="Tahoma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u val="single"/>
      <sz val="13"/>
      <name val="Arial"/>
      <family val="2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49" fontId="4" fillId="0" borderId="0" xfId="0" applyNumberFormat="1" applyFont="1" applyAlignment="1" applyProtection="1">
      <alignment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4" fontId="2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0" xfId="0" applyFont="1" applyAlignment="1">
      <alignment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0" fillId="0" borderId="0" xfId="0" applyNumberFormat="1" applyFont="1" applyAlignment="1" applyProtection="1">
      <alignment/>
      <protection/>
    </xf>
    <xf numFmtId="2" fontId="26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30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 applyProtection="1">
      <alignment horizontal="center" wrapText="1"/>
      <protection/>
    </xf>
    <xf numFmtId="49" fontId="27" fillId="0" borderId="0" xfId="0" applyNumberFormat="1" applyFont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1:R37"/>
  <sheetViews>
    <sheetView tabSelected="1" zoomScale="75" zoomScaleNormal="75" zoomScalePageLayoutView="0" workbookViewId="0" topLeftCell="A1">
      <selection activeCell="D13" sqref="D13:E13"/>
    </sheetView>
  </sheetViews>
  <sheetFormatPr defaultColWidth="9.00390625" defaultRowHeight="12.75"/>
  <cols>
    <col min="1" max="1" width="42.625" style="3" customWidth="1"/>
    <col min="2" max="2" width="15.25390625" style="3" customWidth="1"/>
    <col min="3" max="3" width="14.75390625" style="3" customWidth="1"/>
    <col min="4" max="4" width="16.875" style="3" customWidth="1"/>
    <col min="5" max="6" width="17.00390625" style="3" customWidth="1"/>
    <col min="7" max="7" width="15.125" style="3" customWidth="1"/>
    <col min="8" max="8" width="12.875" style="3" customWidth="1"/>
    <col min="9" max="9" width="13.125" style="3" customWidth="1"/>
    <col min="10" max="11" width="12.75390625" style="3" customWidth="1"/>
    <col min="12" max="12" width="13.25390625" style="3" customWidth="1"/>
    <col min="13" max="15" width="12.75390625" style="3" customWidth="1"/>
    <col min="16" max="16" width="13.875" style="3" customWidth="1"/>
    <col min="17" max="17" width="15.00390625" style="3" customWidth="1"/>
    <col min="18" max="18" width="17.00390625" style="3" customWidth="1"/>
    <col min="19" max="16384" width="9.125" style="3" customWidth="1"/>
  </cols>
  <sheetData>
    <row r="1" ht="15"/>
    <row r="2" ht="15"/>
    <row r="3" ht="15"/>
    <row r="4" ht="15"/>
    <row r="5" ht="15"/>
    <row r="6" ht="15"/>
    <row r="7" ht="15"/>
    <row r="8" ht="15"/>
    <row r="9" ht="13.5" customHeight="1"/>
    <row r="10" ht="13.5" customHeight="1"/>
    <row r="11" spans="1:18" ht="30.75" customHeight="1">
      <c r="A11" s="55" t="s">
        <v>37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2:18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3:6" ht="21.75" customHeight="1">
      <c r="C13" s="24" t="s">
        <v>13</v>
      </c>
      <c r="D13" s="56" t="s">
        <v>45</v>
      </c>
      <c r="E13" s="56"/>
      <c r="F13" s="43"/>
    </row>
    <row r="14" spans="1:6" ht="27" customHeight="1">
      <c r="A14" s="1" t="s">
        <v>12</v>
      </c>
      <c r="B14" s="57" t="s">
        <v>27</v>
      </c>
      <c r="C14" s="57"/>
      <c r="D14" s="5"/>
      <c r="E14" s="5"/>
      <c r="F14" s="5"/>
    </row>
    <row r="15" spans="1:10" ht="36.75" customHeight="1">
      <c r="A15" s="1" t="s">
        <v>28</v>
      </c>
      <c r="B15" s="58" t="s">
        <v>36</v>
      </c>
      <c r="C15" s="58"/>
      <c r="D15" s="58"/>
      <c r="E15" s="58"/>
      <c r="F15" s="58"/>
      <c r="G15" s="58"/>
      <c r="H15" s="58"/>
      <c r="I15" s="58"/>
      <c r="J15" s="58"/>
    </row>
    <row r="16" spans="1:4" ht="15" customHeight="1">
      <c r="A16" s="1" t="s">
        <v>0</v>
      </c>
      <c r="C16" s="6"/>
      <c r="D16" s="6"/>
    </row>
    <row r="17" ht="15" customHeight="1">
      <c r="A17" s="1" t="s">
        <v>1</v>
      </c>
    </row>
    <row r="18" spans="2:18" ht="18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7" customFormat="1" ht="15" customHeight="1">
      <c r="A19" s="54" t="s">
        <v>11</v>
      </c>
      <c r="B19" s="49" t="s">
        <v>32</v>
      </c>
      <c r="C19" s="49" t="s">
        <v>2</v>
      </c>
      <c r="D19" s="50" t="s">
        <v>3</v>
      </c>
      <c r="E19" s="49" t="s">
        <v>4</v>
      </c>
      <c r="F19" s="42"/>
      <c r="G19" s="51" t="s">
        <v>5</v>
      </c>
      <c r="H19" s="52"/>
      <c r="I19" s="52"/>
      <c r="J19" s="52"/>
      <c r="K19" s="52"/>
      <c r="L19" s="52"/>
      <c r="M19" s="52"/>
      <c r="N19" s="52"/>
      <c r="O19" s="52"/>
      <c r="P19" s="52"/>
      <c r="Q19" s="53"/>
      <c r="R19" s="49" t="s">
        <v>6</v>
      </c>
    </row>
    <row r="20" spans="1:18" s="7" customFormat="1" ht="57.75" customHeight="1">
      <c r="A20" s="54"/>
      <c r="B20" s="49"/>
      <c r="C20" s="49"/>
      <c r="D20" s="50"/>
      <c r="E20" s="49"/>
      <c r="F20" s="10" t="s">
        <v>38</v>
      </c>
      <c r="G20" s="10" t="s">
        <v>14</v>
      </c>
      <c r="H20" s="10" t="s">
        <v>15</v>
      </c>
      <c r="I20" s="10" t="s">
        <v>16</v>
      </c>
      <c r="J20" s="51" t="s">
        <v>17</v>
      </c>
      <c r="K20" s="52"/>
      <c r="L20" s="52"/>
      <c r="M20" s="52"/>
      <c r="N20" s="52"/>
      <c r="O20" s="52"/>
      <c r="P20" s="52"/>
      <c r="Q20" s="53"/>
      <c r="R20" s="49"/>
    </row>
    <row r="21" spans="1:18" s="14" customFormat="1" ht="24" customHeight="1">
      <c r="A21" s="11" t="s">
        <v>18</v>
      </c>
      <c r="B21" s="12" t="s">
        <v>19</v>
      </c>
      <c r="C21" s="12" t="s">
        <v>20</v>
      </c>
      <c r="D21" s="13" t="s">
        <v>21</v>
      </c>
      <c r="E21" s="12" t="s">
        <v>26</v>
      </c>
      <c r="F21" s="12"/>
      <c r="G21" s="12" t="s">
        <v>22</v>
      </c>
      <c r="H21" s="12" t="s">
        <v>23</v>
      </c>
      <c r="I21" s="12" t="s">
        <v>24</v>
      </c>
      <c r="J21" s="12" t="s">
        <v>25</v>
      </c>
      <c r="K21" s="12"/>
      <c r="L21" s="12"/>
      <c r="M21" s="12"/>
      <c r="N21" s="12"/>
      <c r="O21" s="12"/>
      <c r="P21" s="12"/>
      <c r="Q21" s="12"/>
      <c r="R21" s="12" t="s">
        <v>30</v>
      </c>
    </row>
    <row r="22" spans="1:18" s="31" customFormat="1" ht="24" customHeight="1">
      <c r="A22" s="28"/>
      <c r="B22" s="46"/>
      <c r="C22" s="29"/>
      <c r="D22" s="30"/>
      <c r="E22" s="29"/>
      <c r="F22" s="29"/>
      <c r="G22" s="29">
        <v>211</v>
      </c>
      <c r="H22" s="29">
        <v>212</v>
      </c>
      <c r="I22" s="29">
        <v>213</v>
      </c>
      <c r="J22" s="29">
        <v>221</v>
      </c>
      <c r="K22" s="29" t="s">
        <v>42</v>
      </c>
      <c r="L22" s="29">
        <v>223</v>
      </c>
      <c r="M22" s="29">
        <v>225</v>
      </c>
      <c r="N22" s="29">
        <v>226</v>
      </c>
      <c r="O22" s="29">
        <v>290</v>
      </c>
      <c r="P22" s="29">
        <v>310</v>
      </c>
      <c r="Q22" s="29">
        <v>340</v>
      </c>
      <c r="R22" s="29"/>
    </row>
    <row r="23" spans="1:18" ht="69.75" customHeight="1">
      <c r="A23" s="40" t="s">
        <v>33</v>
      </c>
      <c r="B23" s="8"/>
      <c r="C23" s="39">
        <v>9876448.01</v>
      </c>
      <c r="D23" s="33">
        <v>6680166.79</v>
      </c>
      <c r="E23" s="22">
        <f>ID_20818743+ID_20818745+ID_20818746+M23+N23+P23</f>
        <v>5639286.21</v>
      </c>
      <c r="F23" s="22"/>
      <c r="G23" s="8">
        <f>3938178.52</f>
        <v>3938178.52</v>
      </c>
      <c r="H23" s="8"/>
      <c r="I23" s="8">
        <f>1168668.9-25889.01</f>
        <v>1142779.89</v>
      </c>
      <c r="J23" s="8">
        <v>2407.2</v>
      </c>
      <c r="K23" s="8"/>
      <c r="L23" s="8"/>
      <c r="M23" s="8">
        <v>5500</v>
      </c>
      <c r="N23" s="8">
        <v>297394.6</v>
      </c>
      <c r="O23" s="8"/>
      <c r="P23" s="8">
        <v>253026</v>
      </c>
      <c r="Q23" s="8"/>
      <c r="R23" s="23">
        <f>B23+D23-E23</f>
        <v>1040880.5800000001</v>
      </c>
    </row>
    <row r="24" spans="1:18" ht="72.75" customHeight="1">
      <c r="A24" s="40" t="s">
        <v>34</v>
      </c>
      <c r="B24" s="27"/>
      <c r="C24" s="39">
        <v>1908043</v>
      </c>
      <c r="D24" s="33">
        <f>1414005.61-2543.51</f>
        <v>1411462.1</v>
      </c>
      <c r="E24" s="22">
        <f>G24+H24+I24+J24+K24+L24+M24+N24+O24+P24+Q24</f>
        <v>1341495.8699999999</v>
      </c>
      <c r="F24" s="22"/>
      <c r="G24" s="22">
        <f>82995.98-2543.51</f>
        <v>80452.47</v>
      </c>
      <c r="H24" s="38" t="s">
        <v>44</v>
      </c>
      <c r="I24" s="44">
        <f>35680.88-10698.26</f>
        <v>24982.619999999995</v>
      </c>
      <c r="J24" s="38" t="s">
        <v>43</v>
      </c>
      <c r="K24" s="38"/>
      <c r="L24" s="22">
        <v>766019.84</v>
      </c>
      <c r="M24" s="34">
        <f>94774.19-3433.33</f>
        <v>91340.86</v>
      </c>
      <c r="N24" s="34">
        <v>21052</v>
      </c>
      <c r="O24" s="34">
        <f>76224.3-0.19</f>
        <v>76224.11</v>
      </c>
      <c r="P24" s="34"/>
      <c r="Q24" s="34">
        <v>275073.97</v>
      </c>
      <c r="R24" s="23">
        <f>B24+D24-E24</f>
        <v>69966.23000000021</v>
      </c>
    </row>
    <row r="25" spans="1:18" ht="72.75" customHeight="1">
      <c r="A25" s="41" t="s">
        <v>41</v>
      </c>
      <c r="B25" s="27"/>
      <c r="C25" s="39"/>
      <c r="D25" s="22">
        <v>1009.52</v>
      </c>
      <c r="E25" s="22">
        <v>1009.52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>
        <v>1009.52</v>
      </c>
      <c r="R25" s="23">
        <f>D25-E25</f>
        <v>0</v>
      </c>
    </row>
    <row r="26" spans="1:18" s="26" customFormat="1" ht="76.5" customHeight="1">
      <c r="A26" s="41" t="s">
        <v>40</v>
      </c>
      <c r="B26" s="25"/>
      <c r="C26" s="39">
        <v>4640.66</v>
      </c>
      <c r="D26" s="35">
        <v>22063.58</v>
      </c>
      <c r="E26" s="25">
        <f>F26+Q26</f>
        <v>22063.579999999998</v>
      </c>
      <c r="F26" s="25">
        <v>3133.39</v>
      </c>
      <c r="G26" s="25"/>
      <c r="H26" s="25"/>
      <c r="I26" s="25"/>
      <c r="J26" s="25"/>
      <c r="K26" s="35"/>
      <c r="L26" s="25"/>
      <c r="M26" s="32"/>
      <c r="N26" s="32"/>
      <c r="O26" s="25"/>
      <c r="P26" s="32"/>
      <c r="Q26" s="32">
        <v>18930.19</v>
      </c>
      <c r="R26" s="23">
        <f>B26+D26-E26</f>
        <v>0</v>
      </c>
    </row>
    <row r="27" spans="1:18" ht="23.25" customHeight="1">
      <c r="A27" s="20" t="s">
        <v>29</v>
      </c>
      <c r="B27" s="9"/>
      <c r="C27" s="45">
        <f>SUM(C23:C26)</f>
        <v>11789131.67</v>
      </c>
      <c r="D27" s="36">
        <f>SUM(D23:D26)</f>
        <v>8114701.99</v>
      </c>
      <c r="E27" s="36">
        <f>SUM(E23:E26)</f>
        <v>7003855.18</v>
      </c>
      <c r="F27" s="36"/>
      <c r="G27" s="36">
        <f aca="true" t="shared" si="0" ref="G27:P27">SUM(G23:G26)</f>
        <v>4018630.99</v>
      </c>
      <c r="H27" s="36" t="str">
        <f>H24</f>
        <v>350</v>
      </c>
      <c r="I27" s="36">
        <f>ID_20818745+I24</f>
        <v>1167762.5099999998</v>
      </c>
      <c r="J27" s="36">
        <f>ID_20818746+J24</f>
        <v>8407.2</v>
      </c>
      <c r="K27" s="37">
        <f t="shared" si="0"/>
        <v>0</v>
      </c>
      <c r="L27" s="37">
        <f t="shared" si="0"/>
        <v>766019.84</v>
      </c>
      <c r="M27" s="37">
        <f t="shared" si="0"/>
        <v>96840.86</v>
      </c>
      <c r="N27" s="37">
        <f>SUM(N23:N26)</f>
        <v>318446.6</v>
      </c>
      <c r="O27" s="37">
        <f t="shared" si="0"/>
        <v>76224.11</v>
      </c>
      <c r="P27" s="37">
        <f t="shared" si="0"/>
        <v>253026</v>
      </c>
      <c r="Q27" s="37">
        <f>SUM(Q23:Q26)</f>
        <v>295013.68</v>
      </c>
      <c r="R27" s="22">
        <f>ID_20818748+R24+R25+R26</f>
        <v>1110846.8100000003</v>
      </c>
    </row>
    <row r="28" spans="1:18" s="1" customFormat="1" ht="15" customHeight="1">
      <c r="A28" s="17"/>
      <c r="B28" s="17"/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</row>
    <row r="29" spans="1:9" s="1" customFormat="1" ht="27" customHeight="1">
      <c r="A29" s="3" t="s">
        <v>39</v>
      </c>
      <c r="C29" s="18"/>
      <c r="G29" s="19" t="s">
        <v>10</v>
      </c>
      <c r="I29" s="2"/>
    </row>
    <row r="30" spans="1:7" s="1" customFormat="1" ht="12.75">
      <c r="A30" s="1" t="s">
        <v>7</v>
      </c>
      <c r="C30" s="19"/>
      <c r="D30" s="19"/>
      <c r="E30" s="19"/>
      <c r="F30" s="19"/>
      <c r="G30" s="1" t="s">
        <v>9</v>
      </c>
    </row>
    <row r="31" s="1" customFormat="1" ht="12.75"/>
    <row r="32" s="1" customFormat="1" ht="12.75"/>
    <row r="33" s="1" customFormat="1" ht="12.75"/>
    <row r="34" spans="1:3" s="1" customFormat="1" ht="21" customHeight="1">
      <c r="A34" s="3" t="s">
        <v>35</v>
      </c>
      <c r="C34" s="2"/>
    </row>
    <row r="35" s="1" customFormat="1" ht="12.75">
      <c r="A35" s="1" t="s">
        <v>8</v>
      </c>
    </row>
    <row r="36" s="1" customFormat="1" ht="12.75"/>
    <row r="37" spans="1:3" s="1" customFormat="1" ht="17.25" customHeight="1">
      <c r="A37" s="21" t="s">
        <v>31</v>
      </c>
      <c r="B37" s="47"/>
      <c r="C37" s="47"/>
    </row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</sheetData>
  <sheetProtection/>
  <mergeCells count="14">
    <mergeCell ref="A19:A20"/>
    <mergeCell ref="R19:R20"/>
    <mergeCell ref="A11:R11"/>
    <mergeCell ref="D13:E13"/>
    <mergeCell ref="B14:C14"/>
    <mergeCell ref="B15:J15"/>
    <mergeCell ref="B37:C37"/>
    <mergeCell ref="B18:R18"/>
    <mergeCell ref="B19:B20"/>
    <mergeCell ref="C19:C20"/>
    <mergeCell ref="D19:D20"/>
    <mergeCell ref="E19:E20"/>
    <mergeCell ref="J20:Q20"/>
    <mergeCell ref="G19:Q19"/>
  </mergeCells>
  <printOptions/>
  <pageMargins left="0" right="0" top="0.15748031496062992" bottom="0" header="0.5118110236220472" footer="0.5118110236220472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gallka</dc:creator>
  <cp:keywords/>
  <dc:description/>
  <cp:lastModifiedBy>User</cp:lastModifiedBy>
  <cp:lastPrinted>2014-08-29T10:26:32Z</cp:lastPrinted>
  <dcterms:created xsi:type="dcterms:W3CDTF">2011-08-16T13:11:29Z</dcterms:created>
  <dcterms:modified xsi:type="dcterms:W3CDTF">2014-09-09T07:41:58Z</dcterms:modified>
  <cp:category/>
  <cp:version/>
  <cp:contentType/>
  <cp:contentStatus/>
</cp:coreProperties>
</file>